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A1A3B65-A149-4201-A9D1-90715CEE3ABC}" xr6:coauthVersionLast="37" xr6:coauthVersionMax="37" xr10:uidLastSave="{00000000-0000-0000-0000-000000000000}"/>
  <bookViews>
    <workbookView xWindow="0" yWindow="0" windowWidth="19200" windowHeight="7750" xr2:uid="{00000000-000D-0000-FFFF-FFFF00000000}"/>
  </bookViews>
  <sheets>
    <sheet name="Muster b" sheetId="4" r:id="rId1"/>
  </sheets>
  <externalReferences>
    <externalReference r:id="rId2"/>
  </externalReferences>
  <definedNames>
    <definedName name="_xlnm.Print_Area" localSheetId="0">'Muster b'!$A$1:$M$72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4" i="4" l="1"/>
  <c r="J30" i="4" l="1"/>
  <c r="H66" i="4" l="1"/>
  <c r="L71" i="4" l="1"/>
  <c r="H71" i="4"/>
  <c r="L66" i="4"/>
  <c r="L65" i="4"/>
  <c r="H65" i="4"/>
  <c r="L30" i="4"/>
  <c r="H18" i="4"/>
  <c r="L18" i="4"/>
  <c r="J25" i="4"/>
  <c r="H13" i="4"/>
  <c r="L13" i="4"/>
  <c r="H12" i="4"/>
  <c r="L12" i="4"/>
  <c r="L24" i="4"/>
  <c r="J24" i="4"/>
  <c r="L25" i="4" l="1"/>
  <c r="L57" i="4"/>
  <c r="J57" i="4"/>
  <c r="H57" i="4"/>
  <c r="F57" i="4"/>
  <c r="L52" i="4"/>
  <c r="J52" i="4"/>
  <c r="H52" i="4"/>
  <c r="F52" i="4"/>
  <c r="L44" i="4"/>
  <c r="J44" i="4"/>
  <c r="H44" i="4"/>
  <c r="F44" i="4"/>
  <c r="H39" i="4"/>
  <c r="F39" i="4"/>
  <c r="H38" i="4"/>
  <c r="F38" i="4"/>
  <c r="J71" i="4"/>
  <c r="F71" i="4"/>
  <c r="H30" i="4"/>
  <c r="F30" i="4"/>
  <c r="J18" i="4"/>
  <c r="F18" i="4"/>
  <c r="J66" i="4"/>
  <c r="F66" i="4"/>
  <c r="J13" i="4"/>
  <c r="F13" i="4"/>
  <c r="J65" i="4"/>
  <c r="F65" i="4"/>
  <c r="J12" i="4"/>
  <c r="F12" i="4"/>
  <c r="H23" i="4"/>
  <c r="H25" i="4" s="1"/>
  <c r="F23" i="4"/>
  <c r="F25" i="4" s="1"/>
  <c r="F24" i="4" l="1"/>
  <c r="H2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54" authorId="0" shapeId="0" xr:uid="{5BE675D3-8061-4D0F-A534-E0264CF37587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Hier richtiger Betrag eingestellt</t>
        </r>
      </text>
    </comment>
    <comment ref="H57" authorId="0" shapeId="0" xr:uid="{608FF668-0446-453C-A5BF-ED5CF121B68D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Betrag hat sich geändert</t>
        </r>
      </text>
    </comment>
    <comment ref="J67" authorId="0" shapeId="0" xr:uid="{8C03F0CA-0256-4EA2-9D84-DF11FE0D6A85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Hier HZ III, stat IV</t>
        </r>
      </text>
    </comment>
  </commentList>
</comments>
</file>

<file path=xl/sharedStrings.xml><?xml version="1.0" encoding="utf-8"?>
<sst xmlns="http://schemas.openxmlformats.org/spreadsheetml/2006/main" count="92" uniqueCount="30">
  <si>
    <t>Leistungsbild Gebäude</t>
  </si>
  <si>
    <t>anr. Kosten investiv</t>
  </si>
  <si>
    <t>Kostengr. 300</t>
  </si>
  <si>
    <t>Honorarzone</t>
  </si>
  <si>
    <t>Honorardifferenz</t>
  </si>
  <si>
    <t>Leistungsbild Technische Ausrüstung</t>
  </si>
  <si>
    <t>Leistungsbild Tragwerksplanung</t>
  </si>
  <si>
    <t>Beispiel 1</t>
  </si>
  <si>
    <t>Beispiel 2</t>
  </si>
  <si>
    <t xml:space="preserve">Ermittlungsgrundlagen: </t>
  </si>
  <si>
    <t>III</t>
  </si>
  <si>
    <t>Honorar ohne mvB</t>
  </si>
  <si>
    <t>Beispiel 3</t>
  </si>
  <si>
    <t>IV</t>
  </si>
  <si>
    <t>Beispiel 4</t>
  </si>
  <si>
    <t>Leistungsbild Ingenieurbauwerke</t>
  </si>
  <si>
    <t>II</t>
  </si>
  <si>
    <t>Leistungsbild Verkehrsanlagen</t>
  </si>
  <si>
    <t xml:space="preserve">Kostengr. 400 </t>
  </si>
  <si>
    <t xml:space="preserve">Honorarbeispiele zur Darstellung der Honorardifferenzen bei Berücksichtigung der anr. Kosten aus mvB </t>
  </si>
  <si>
    <t>HOAI 2013;  Grundleistungen, alle Leistungsphasen, Mindestsatz, Umbauzuschlag 20%</t>
  </si>
  <si>
    <t xml:space="preserve">Honorarzone </t>
  </si>
  <si>
    <t>Parameter</t>
  </si>
  <si>
    <t>Honorar mit mvB</t>
  </si>
  <si>
    <t>Beispiel 5</t>
  </si>
  <si>
    <t>Beispiel 6</t>
  </si>
  <si>
    <t>Beispiel 7</t>
  </si>
  <si>
    <t>Beispiel 8</t>
  </si>
  <si>
    <t>mvB (Kostengr. 300)</t>
  </si>
  <si>
    <t>mvB (Kostengr. 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</si>
</sst>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11"/>
      <name val="Arial Narrow"/>
      <family val="2"/>
    </font>
    <font>
      <i/>
      <sz val="1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4" fillId="0" borderId="0" xfId="0" applyFont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 indent="1"/>
    </xf>
    <xf numFmtId="0" fontId="1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right" vertical="center"/>
    </xf>
    <xf numFmtId="4" fontId="3" fillId="4" borderId="7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ffy/Dropbox/0%20Jobs/010%20Aufsatz%20kalkulationsbeispiele/030%20TGA/II%20TGA%20mit%20mvb%20(neu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hnung-Ingenieur"/>
      <sheetName val="Teilleistungen"/>
      <sheetName val="anr-Kosten"/>
      <sheetName val="Kostenberechnung"/>
      <sheetName val="anr. Kosten Umbau"/>
      <sheetName val="Gesamtleistungsfaktor"/>
      <sheetName val="Honorartabelle - HZ1"/>
      <sheetName val="Honorartabelle - HZ2"/>
      <sheetName val="Honorartabelle - HZ3"/>
      <sheetName val="erh. Zahlungen"/>
      <sheetName val="NK Einzelnachweis"/>
      <sheetName val="Kalkulation "/>
      <sheetName val="Kostenberechnung Fortschreibung"/>
    </sheetNames>
    <sheetDataSet>
      <sheetData sheetId="0">
        <row r="59">
          <cell r="O59">
            <v>124405.68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5360-6BD7-4D42-88B7-9DC12EDEFF1B}">
  <dimension ref="A1:X84"/>
  <sheetViews>
    <sheetView tabSelected="1" view="pageBreakPreview" topLeftCell="B1" zoomScale="115" zoomScaleNormal="130" zoomScaleSheetLayoutView="115" workbookViewId="0">
      <selection activeCell="L58" sqref="L58"/>
    </sheetView>
  </sheetViews>
  <sheetFormatPr baseColWidth="10" defaultColWidth="9.08984375" defaultRowHeight="14" x14ac:dyDescent="0.35"/>
  <cols>
    <col min="1" max="1" width="3.90625" style="3" customWidth="1"/>
    <col min="2" max="3" width="9.08984375" style="20"/>
    <col min="4" max="4" width="4.08984375" style="20" customWidth="1"/>
    <col min="5" max="5" width="2.90625" style="20" customWidth="1"/>
    <col min="6" max="6" width="13.1796875" style="20" customWidth="1"/>
    <col min="7" max="7" width="5.36328125" style="20" customWidth="1"/>
    <col min="8" max="8" width="13.1796875" style="20" customWidth="1"/>
    <col min="9" max="9" width="5.36328125" style="20" customWidth="1"/>
    <col min="10" max="10" width="13.1796875" style="20" customWidth="1"/>
    <col min="11" max="11" width="5.36328125" style="20" customWidth="1"/>
    <col min="12" max="12" width="13.1796875" style="20" customWidth="1"/>
    <col min="13" max="13" width="13.453125" style="20" customWidth="1"/>
    <col min="14" max="14" width="12.6328125" style="20" customWidth="1"/>
    <col min="15" max="15" width="3.6328125" style="20" customWidth="1"/>
    <col min="16" max="16" width="12.6328125" style="20" customWidth="1"/>
    <col min="17" max="17" width="10.36328125" style="20" customWidth="1"/>
    <col min="18" max="16384" width="9.08984375" style="20"/>
  </cols>
  <sheetData>
    <row r="1" spans="2:24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24" ht="18" x14ac:dyDescent="0.35">
      <c r="B2" s="21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2"/>
      <c r="Q2" s="3"/>
      <c r="R2" s="3"/>
      <c r="S2" s="3"/>
    </row>
    <row r="3" spans="2:24" x14ac:dyDescent="0.35">
      <c r="B3" s="23" t="s">
        <v>9</v>
      </c>
      <c r="C3" s="3"/>
      <c r="D3" s="24" t="s">
        <v>20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24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4" x14ac:dyDescent="0.35">
      <c r="B5" s="2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4" s="3" customFormat="1" ht="4" customHeight="1" x14ac:dyDescent="0.35">
      <c r="B6" s="7"/>
    </row>
    <row r="7" spans="2:24" x14ac:dyDescent="0.35">
      <c r="B7" s="40"/>
      <c r="C7" s="40"/>
      <c r="D7" s="7"/>
      <c r="E7" s="7"/>
      <c r="F7" s="41" t="s">
        <v>0</v>
      </c>
      <c r="G7" s="42"/>
      <c r="H7" s="42"/>
      <c r="I7" s="42"/>
      <c r="J7" s="42"/>
      <c r="K7" s="42"/>
      <c r="L7" s="43"/>
      <c r="M7" s="7"/>
      <c r="N7" s="3"/>
      <c r="O7" s="3"/>
      <c r="P7" s="3"/>
      <c r="Q7" s="3"/>
      <c r="R7" s="3"/>
      <c r="S7" s="3"/>
      <c r="X7" s="25"/>
    </row>
    <row r="8" spans="2:24" ht="7" customHeight="1" x14ac:dyDescent="0.35">
      <c r="B8" s="1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3"/>
      <c r="O8" s="3"/>
      <c r="P8" s="3"/>
      <c r="Q8" s="7"/>
      <c r="R8" s="3"/>
      <c r="S8" s="3"/>
      <c r="X8" s="25"/>
    </row>
    <row r="9" spans="2:24" x14ac:dyDescent="0.35">
      <c r="B9" s="37" t="s">
        <v>22</v>
      </c>
      <c r="C9" s="38"/>
      <c r="D9" s="39"/>
      <c r="E9" s="7"/>
      <c r="F9" s="1" t="s">
        <v>7</v>
      </c>
      <c r="G9" s="2"/>
      <c r="H9" s="1" t="s">
        <v>8</v>
      </c>
      <c r="I9" s="2"/>
      <c r="J9" s="1" t="s">
        <v>12</v>
      </c>
      <c r="K9" s="3"/>
      <c r="L9" s="1" t="s">
        <v>14</v>
      </c>
      <c r="M9" s="7"/>
      <c r="N9" s="3"/>
      <c r="O9" s="3"/>
      <c r="P9" s="3"/>
      <c r="Q9" s="3"/>
      <c r="R9" s="3"/>
      <c r="S9" s="3"/>
      <c r="X9" s="25"/>
    </row>
    <row r="10" spans="2:24" x14ac:dyDescent="0.35">
      <c r="B10" s="26" t="s">
        <v>1</v>
      </c>
      <c r="C10" s="27"/>
      <c r="D10" s="28"/>
      <c r="E10" s="7"/>
      <c r="F10" s="16"/>
      <c r="G10" s="6"/>
      <c r="H10" s="16"/>
      <c r="I10" s="7"/>
      <c r="J10" s="16"/>
      <c r="K10" s="3"/>
      <c r="L10" s="16"/>
      <c r="M10" s="6"/>
      <c r="N10" s="3"/>
      <c r="O10" s="3"/>
      <c r="P10" s="3"/>
      <c r="Q10" s="3"/>
      <c r="R10" s="3"/>
      <c r="S10" s="3"/>
    </row>
    <row r="11" spans="2:24" x14ac:dyDescent="0.35">
      <c r="B11" s="29" t="s">
        <v>2</v>
      </c>
      <c r="C11" s="11"/>
      <c r="D11" s="30"/>
      <c r="E11" s="7"/>
      <c r="F11" s="8">
        <v>500000</v>
      </c>
      <c r="G11" s="6"/>
      <c r="H11" s="8">
        <v>1000000</v>
      </c>
      <c r="I11" s="7"/>
      <c r="J11" s="8">
        <v>2000000</v>
      </c>
      <c r="K11" s="3"/>
      <c r="L11" s="8">
        <v>5000000</v>
      </c>
      <c r="M11" s="6"/>
      <c r="N11" s="3"/>
      <c r="O11" s="3"/>
      <c r="P11" s="3"/>
      <c r="Q11" s="3"/>
      <c r="R11" s="3"/>
      <c r="S11" s="3"/>
    </row>
    <row r="12" spans="2:24" x14ac:dyDescent="0.35">
      <c r="B12" s="29" t="s">
        <v>18</v>
      </c>
      <c r="C12" s="11"/>
      <c r="D12" s="30"/>
      <c r="E12" s="7"/>
      <c r="F12" s="8">
        <f>25%*F11</f>
        <v>125000</v>
      </c>
      <c r="G12" s="6"/>
      <c r="H12" s="8">
        <f>25%*H11</f>
        <v>250000</v>
      </c>
      <c r="I12" s="6"/>
      <c r="J12" s="8">
        <f>25%*J11</f>
        <v>500000</v>
      </c>
      <c r="K12" s="3"/>
      <c r="L12" s="8">
        <f>25%*L11</f>
        <v>1250000</v>
      </c>
      <c r="M12" s="6"/>
      <c r="N12" s="3"/>
      <c r="O12" s="3"/>
      <c r="P12" s="3"/>
      <c r="Q12" s="3"/>
      <c r="R12" s="3"/>
      <c r="S12" s="3"/>
    </row>
    <row r="13" spans="2:24" x14ac:dyDescent="0.35">
      <c r="B13" s="31" t="s">
        <v>28</v>
      </c>
      <c r="C13" s="32"/>
      <c r="D13" s="30"/>
      <c r="E13" s="7"/>
      <c r="F13" s="8">
        <f>10%*F11</f>
        <v>50000</v>
      </c>
      <c r="G13" s="7"/>
      <c r="H13" s="8">
        <f>10%*H11</f>
        <v>100000</v>
      </c>
      <c r="I13" s="7"/>
      <c r="J13" s="8">
        <f>10%*J11</f>
        <v>200000</v>
      </c>
      <c r="K13" s="3"/>
      <c r="L13" s="8">
        <f>10%*L11</f>
        <v>500000</v>
      </c>
      <c r="M13" s="7"/>
      <c r="N13" s="3"/>
      <c r="O13" s="3"/>
      <c r="P13" s="3"/>
      <c r="Q13" s="3"/>
      <c r="R13" s="3"/>
      <c r="S13" s="3"/>
    </row>
    <row r="14" spans="2:24" x14ac:dyDescent="0.35">
      <c r="B14" s="31" t="s">
        <v>21</v>
      </c>
      <c r="C14" s="7"/>
      <c r="D14" s="30"/>
      <c r="E14" s="7"/>
      <c r="F14" s="9" t="s">
        <v>10</v>
      </c>
      <c r="G14" s="11"/>
      <c r="H14" s="9" t="s">
        <v>10</v>
      </c>
      <c r="I14" s="11"/>
      <c r="J14" s="9" t="s">
        <v>10</v>
      </c>
      <c r="K14" s="3"/>
      <c r="L14" s="9" t="s">
        <v>10</v>
      </c>
      <c r="M14" s="7"/>
      <c r="N14" s="3"/>
      <c r="O14" s="3"/>
      <c r="P14" s="3"/>
      <c r="Q14" s="3"/>
      <c r="R14" s="3"/>
      <c r="S14" s="3"/>
    </row>
    <row r="15" spans="2:24" x14ac:dyDescent="0.35">
      <c r="B15" s="31" t="s">
        <v>23</v>
      </c>
      <c r="C15" s="7"/>
      <c r="D15" s="30"/>
      <c r="E15" s="7"/>
      <c r="F15" s="8">
        <v>98182.68</v>
      </c>
      <c r="G15" s="11"/>
      <c r="H15" s="8">
        <v>181008.24000000002</v>
      </c>
      <c r="I15" s="11"/>
      <c r="J15" s="8">
        <v>334254.95999999996</v>
      </c>
      <c r="K15" s="3"/>
      <c r="L15" s="8">
        <v>749118.6</v>
      </c>
      <c r="M15" s="7"/>
      <c r="N15" s="3"/>
      <c r="O15" s="3"/>
      <c r="P15" s="3"/>
      <c r="Q15" s="7"/>
      <c r="R15" s="3"/>
      <c r="S15" s="3"/>
    </row>
    <row r="16" spans="2:24" x14ac:dyDescent="0.35">
      <c r="B16" s="31" t="s">
        <v>11</v>
      </c>
      <c r="C16" s="7"/>
      <c r="D16" s="30"/>
      <c r="E16" s="7"/>
      <c r="F16" s="8">
        <v>91696.2</v>
      </c>
      <c r="G16" s="11"/>
      <c r="H16" s="8">
        <v>168951.6</v>
      </c>
      <c r="I16" s="6"/>
      <c r="J16" s="8">
        <v>312162</v>
      </c>
      <c r="K16" s="3"/>
      <c r="L16" s="8">
        <v>699041.4</v>
      </c>
      <c r="M16" s="7"/>
      <c r="N16" s="3"/>
      <c r="O16" s="3"/>
      <c r="P16" s="3"/>
      <c r="Q16" s="7"/>
      <c r="R16" s="3"/>
      <c r="S16" s="3"/>
    </row>
    <row r="17" spans="2:19" x14ac:dyDescent="0.35">
      <c r="B17" s="33"/>
      <c r="C17" s="34"/>
      <c r="D17" s="35"/>
      <c r="E17" s="7"/>
      <c r="F17" s="17"/>
      <c r="G17" s="11"/>
      <c r="H17" s="13"/>
      <c r="I17" s="11"/>
      <c r="J17" s="13"/>
      <c r="K17" s="3"/>
      <c r="L17" s="17"/>
      <c r="M17" s="7"/>
      <c r="N17" s="3"/>
      <c r="O17" s="3"/>
      <c r="P17" s="3"/>
      <c r="Q17" s="7"/>
      <c r="R17" s="3"/>
      <c r="S17" s="3"/>
    </row>
    <row r="18" spans="2:19" x14ac:dyDescent="0.35">
      <c r="B18" s="19" t="s">
        <v>4</v>
      </c>
      <c r="C18" s="7"/>
      <c r="D18" s="7"/>
      <c r="E18" s="7"/>
      <c r="F18" s="14">
        <f>F15-F16</f>
        <v>6486.4799999999959</v>
      </c>
      <c r="G18" s="15"/>
      <c r="H18" s="14">
        <f>H15-H16</f>
        <v>12056.640000000014</v>
      </c>
      <c r="I18" s="7"/>
      <c r="J18" s="14">
        <f>J15-J16</f>
        <v>22092.959999999963</v>
      </c>
      <c r="K18" s="3"/>
      <c r="L18" s="14">
        <f>L15-L16</f>
        <v>50077.199999999953</v>
      </c>
      <c r="M18" s="15"/>
      <c r="N18" s="3"/>
      <c r="O18" s="3"/>
      <c r="P18" s="3"/>
      <c r="Q18" s="7"/>
      <c r="R18" s="3"/>
      <c r="S18" s="3"/>
    </row>
    <row r="19" spans="2:19" x14ac:dyDescent="0.35">
      <c r="B19" s="19"/>
      <c r="C19" s="7"/>
      <c r="D19" s="7"/>
      <c r="E19" s="7"/>
      <c r="F19" s="18"/>
      <c r="G19" s="19"/>
      <c r="H19" s="18"/>
      <c r="I19" s="19"/>
      <c r="J19" s="18"/>
      <c r="K19" s="19"/>
      <c r="L19" s="18"/>
      <c r="M19" s="15"/>
      <c r="N19" s="3"/>
      <c r="O19" s="3"/>
      <c r="P19" s="3"/>
      <c r="Q19" s="7"/>
      <c r="R19" s="3"/>
      <c r="S19" s="3"/>
    </row>
    <row r="20" spans="2:19" x14ac:dyDescent="0.35">
      <c r="B20" s="19"/>
      <c r="C20" s="7"/>
      <c r="D20" s="7"/>
      <c r="E20" s="7"/>
      <c r="F20" s="18"/>
      <c r="G20" s="19"/>
      <c r="H20" s="18"/>
      <c r="I20" s="19"/>
      <c r="J20" s="18"/>
      <c r="K20" s="19"/>
      <c r="L20" s="18"/>
      <c r="M20" s="15"/>
      <c r="N20" s="3"/>
      <c r="O20" s="3"/>
      <c r="P20" s="3"/>
      <c r="Q20" s="7"/>
      <c r="R20" s="3"/>
      <c r="S20" s="3"/>
    </row>
    <row r="21" spans="2:19" x14ac:dyDescent="0.35">
      <c r="B21" s="37" t="s">
        <v>22</v>
      </c>
      <c r="C21" s="38"/>
      <c r="D21" s="39"/>
      <c r="E21" s="7"/>
      <c r="F21" s="1" t="s">
        <v>24</v>
      </c>
      <c r="G21" s="2"/>
      <c r="H21" s="1" t="s">
        <v>25</v>
      </c>
      <c r="I21" s="2"/>
      <c r="J21" s="1" t="s">
        <v>26</v>
      </c>
      <c r="K21" s="4"/>
      <c r="L21" s="1" t="s">
        <v>27</v>
      </c>
      <c r="M21" s="15"/>
      <c r="N21" s="3"/>
      <c r="O21" s="3"/>
      <c r="P21" s="3"/>
      <c r="Q21" s="7"/>
      <c r="R21" s="3"/>
      <c r="S21" s="3"/>
    </row>
    <row r="22" spans="2:19" x14ac:dyDescent="0.35">
      <c r="B22" s="26" t="s">
        <v>1</v>
      </c>
      <c r="C22" s="27"/>
      <c r="D22" s="28"/>
      <c r="E22" s="7"/>
      <c r="F22" s="5"/>
      <c r="G22" s="6"/>
      <c r="H22" s="5"/>
      <c r="I22" s="7"/>
      <c r="J22" s="5"/>
      <c r="K22" s="6"/>
      <c r="L22" s="5"/>
      <c r="M22" s="15"/>
      <c r="N22" s="3"/>
      <c r="O22" s="3"/>
      <c r="P22" s="3"/>
      <c r="Q22" s="7"/>
      <c r="R22" s="3"/>
      <c r="S22" s="3"/>
    </row>
    <row r="23" spans="2:19" x14ac:dyDescent="0.35">
      <c r="B23" s="29" t="s">
        <v>2</v>
      </c>
      <c r="C23" s="11"/>
      <c r="D23" s="30"/>
      <c r="E23" s="7"/>
      <c r="F23" s="5">
        <f>J11*4</f>
        <v>8000000</v>
      </c>
      <c r="G23" s="6"/>
      <c r="H23" s="5">
        <f>14000000</f>
        <v>14000000</v>
      </c>
      <c r="I23" s="7"/>
      <c r="J23" s="5">
        <v>20000000</v>
      </c>
      <c r="K23" s="6"/>
      <c r="L23" s="5">
        <v>24000000</v>
      </c>
      <c r="M23" s="15"/>
      <c r="N23" s="3"/>
      <c r="O23" s="3"/>
      <c r="P23" s="3"/>
      <c r="Q23" s="7"/>
      <c r="R23" s="3"/>
      <c r="S23" s="3"/>
    </row>
    <row r="24" spans="2:19" x14ac:dyDescent="0.35">
      <c r="B24" s="29" t="s">
        <v>18</v>
      </c>
      <c r="C24" s="11"/>
      <c r="D24" s="30"/>
      <c r="E24" s="7"/>
      <c r="F24" s="8">
        <f>25%*F23</f>
        <v>2000000</v>
      </c>
      <c r="G24" s="6"/>
      <c r="H24" s="8">
        <f>25%*H23</f>
        <v>3500000</v>
      </c>
      <c r="I24" s="6"/>
      <c r="J24" s="8">
        <f>25%*J23</f>
        <v>5000000</v>
      </c>
      <c r="K24" s="6"/>
      <c r="L24" s="8">
        <f>25%*L23</f>
        <v>6000000</v>
      </c>
      <c r="M24" s="15"/>
      <c r="N24" s="3"/>
      <c r="O24" s="3"/>
      <c r="P24" s="3"/>
      <c r="Q24" s="7"/>
      <c r="R24" s="3"/>
      <c r="S24" s="3"/>
    </row>
    <row r="25" spans="2:19" x14ac:dyDescent="0.35">
      <c r="B25" s="31" t="s">
        <v>28</v>
      </c>
      <c r="C25" s="32"/>
      <c r="D25" s="30"/>
      <c r="E25" s="7"/>
      <c r="F25" s="8">
        <f>10%*F23</f>
        <v>800000</v>
      </c>
      <c r="G25" s="7"/>
      <c r="H25" s="8">
        <f>10%*H23</f>
        <v>1400000</v>
      </c>
      <c r="I25" s="7"/>
      <c r="J25" s="8">
        <f>10%*J23</f>
        <v>2000000</v>
      </c>
      <c r="K25" s="7"/>
      <c r="L25" s="8">
        <f>10%*L23</f>
        <v>2400000</v>
      </c>
      <c r="M25" s="15"/>
      <c r="N25" s="3"/>
      <c r="O25" s="3"/>
      <c r="P25" s="3"/>
      <c r="Q25" s="7"/>
      <c r="R25" s="3"/>
      <c r="S25" s="3"/>
    </row>
    <row r="26" spans="2:19" x14ac:dyDescent="0.35">
      <c r="B26" s="31" t="s">
        <v>21</v>
      </c>
      <c r="C26" s="7"/>
      <c r="D26" s="30"/>
      <c r="E26" s="7"/>
      <c r="F26" s="9" t="s">
        <v>13</v>
      </c>
      <c r="G26" s="10"/>
      <c r="H26" s="9" t="s">
        <v>13</v>
      </c>
      <c r="I26" s="11"/>
      <c r="J26" s="9" t="s">
        <v>13</v>
      </c>
      <c r="K26" s="10"/>
      <c r="L26" s="9" t="s">
        <v>13</v>
      </c>
      <c r="M26" s="15"/>
      <c r="N26" s="3"/>
      <c r="O26" s="3"/>
      <c r="P26" s="3"/>
      <c r="Q26" s="7"/>
      <c r="R26" s="3"/>
      <c r="S26" s="3"/>
    </row>
    <row r="27" spans="2:19" x14ac:dyDescent="0.35">
      <c r="B27" s="31" t="s">
        <v>23</v>
      </c>
      <c r="C27" s="7"/>
      <c r="D27" s="30"/>
      <c r="E27" s="7"/>
      <c r="F27" s="8">
        <v>1420605.85</v>
      </c>
      <c r="G27" s="12"/>
      <c r="H27" s="8">
        <v>2335269.48</v>
      </c>
      <c r="I27" s="11"/>
      <c r="J27" s="8">
        <v>3197958.48</v>
      </c>
      <c r="K27" s="12"/>
      <c r="L27" s="8">
        <v>3751890.73</v>
      </c>
      <c r="M27" s="15"/>
      <c r="N27" s="3"/>
      <c r="O27" s="3"/>
      <c r="P27" s="3"/>
      <c r="Q27" s="7"/>
      <c r="R27" s="3"/>
      <c r="S27" s="3"/>
    </row>
    <row r="28" spans="2:19" x14ac:dyDescent="0.35">
      <c r="B28" s="31" t="s">
        <v>11</v>
      </c>
      <c r="C28" s="7"/>
      <c r="D28" s="30"/>
      <c r="E28" s="7"/>
      <c r="F28" s="8">
        <v>1328414.3999999999</v>
      </c>
      <c r="G28" s="12"/>
      <c r="H28" s="8">
        <v>2180674.2000000002</v>
      </c>
      <c r="I28" s="6"/>
      <c r="J28" s="8">
        <v>2990494.8</v>
      </c>
      <c r="K28" s="12"/>
      <c r="L28" s="8">
        <v>3509154</v>
      </c>
      <c r="M28" s="15"/>
      <c r="N28" s="3"/>
      <c r="O28" s="3"/>
      <c r="P28" s="3"/>
      <c r="Q28" s="7"/>
      <c r="R28" s="3"/>
      <c r="S28" s="3"/>
    </row>
    <row r="29" spans="2:19" x14ac:dyDescent="0.35">
      <c r="B29" s="33"/>
      <c r="C29" s="34"/>
      <c r="D29" s="35"/>
      <c r="E29" s="7"/>
      <c r="F29" s="13"/>
      <c r="G29" s="11"/>
      <c r="H29" s="13"/>
      <c r="I29" s="11"/>
      <c r="J29" s="13"/>
      <c r="K29" s="11"/>
      <c r="L29" s="13"/>
      <c r="M29" s="15"/>
      <c r="N29" s="3"/>
      <c r="O29" s="3"/>
      <c r="P29" s="3"/>
      <c r="Q29" s="7"/>
      <c r="R29" s="3"/>
      <c r="S29" s="3"/>
    </row>
    <row r="30" spans="2:19" x14ac:dyDescent="0.35">
      <c r="B30" s="19" t="s">
        <v>4</v>
      </c>
      <c r="C30" s="7"/>
      <c r="D30" s="7"/>
      <c r="E30" s="7"/>
      <c r="F30" s="14">
        <f>F27-F28</f>
        <v>92191.450000000186</v>
      </c>
      <c r="G30" s="15"/>
      <c r="H30" s="14">
        <f>H27-H28</f>
        <v>154595.2799999998</v>
      </c>
      <c r="I30" s="7"/>
      <c r="J30" s="14">
        <f>J27-J28</f>
        <v>207463.68000000017</v>
      </c>
      <c r="K30" s="15"/>
      <c r="L30" s="14">
        <f>L27-L28</f>
        <v>242736.72999999998</v>
      </c>
      <c r="M30" s="15"/>
      <c r="N30" s="3"/>
      <c r="O30" s="3"/>
      <c r="P30" s="3"/>
      <c r="Q30" s="7"/>
      <c r="R30" s="3"/>
      <c r="S30" s="3"/>
    </row>
    <row r="31" spans="2:19" x14ac:dyDescent="0.35">
      <c r="B31" s="19"/>
      <c r="C31" s="7"/>
      <c r="D31" s="7"/>
      <c r="E31" s="7"/>
      <c r="F31" s="18"/>
      <c r="G31" s="19"/>
      <c r="H31" s="18"/>
      <c r="I31" s="19"/>
      <c r="J31" s="18"/>
      <c r="K31" s="19"/>
      <c r="L31" s="18"/>
      <c r="M31" s="15"/>
      <c r="N31" s="3"/>
      <c r="O31" s="3"/>
      <c r="P31" s="3"/>
      <c r="Q31" s="7"/>
      <c r="R31" s="3"/>
      <c r="S31" s="3"/>
    </row>
    <row r="32" spans="2:19" s="3" customFormat="1" x14ac:dyDescent="0.35"/>
    <row r="33" spans="2:22" s="3" customFormat="1" x14ac:dyDescent="0.35">
      <c r="F33" s="41" t="s">
        <v>15</v>
      </c>
      <c r="G33" s="42"/>
      <c r="H33" s="43"/>
      <c r="J33" s="41" t="s">
        <v>17</v>
      </c>
      <c r="K33" s="42"/>
      <c r="L33" s="43"/>
    </row>
    <row r="34" spans="2:22" s="3" customFormat="1" x14ac:dyDescent="0.35">
      <c r="B34" s="19"/>
      <c r="C34" s="7"/>
      <c r="F34" s="15"/>
      <c r="G34" s="7"/>
      <c r="H34" s="7"/>
    </row>
    <row r="35" spans="2:22" s="3" customFormat="1" x14ac:dyDescent="0.35">
      <c r="B35" s="37" t="s">
        <v>22</v>
      </c>
      <c r="C35" s="38"/>
      <c r="D35" s="39"/>
      <c r="F35" s="1" t="s">
        <v>7</v>
      </c>
      <c r="G35" s="4"/>
      <c r="H35" s="1" t="s">
        <v>8</v>
      </c>
      <c r="J35" s="1" t="s">
        <v>7</v>
      </c>
      <c r="K35" s="4"/>
      <c r="L35" s="1" t="s">
        <v>8</v>
      </c>
    </row>
    <row r="36" spans="2:22" s="3" customFormat="1" x14ac:dyDescent="0.35">
      <c r="B36" s="26" t="s">
        <v>1</v>
      </c>
      <c r="C36" s="27"/>
      <c r="D36" s="28"/>
      <c r="F36" s="5"/>
      <c r="G36" s="7"/>
      <c r="H36" s="16"/>
      <c r="J36" s="5"/>
      <c r="K36" s="7"/>
      <c r="L36" s="16"/>
    </row>
    <row r="37" spans="2:22" s="3" customFormat="1" ht="14.5" x14ac:dyDescent="0.35">
      <c r="B37" s="29" t="s">
        <v>2</v>
      </c>
      <c r="C37" s="11"/>
      <c r="D37" s="30"/>
      <c r="F37" s="8">
        <v>500000</v>
      </c>
      <c r="G37" s="6"/>
      <c r="H37" s="8">
        <v>2000000</v>
      </c>
      <c r="J37" s="8">
        <v>8000000</v>
      </c>
      <c r="K37" s="6"/>
      <c r="L37" s="8">
        <v>14000000</v>
      </c>
      <c r="V37" s="36"/>
    </row>
    <row r="38" spans="2:22" s="3" customFormat="1" ht="14.5" x14ac:dyDescent="0.35">
      <c r="B38" s="29" t="s">
        <v>18</v>
      </c>
      <c r="C38" s="11"/>
      <c r="D38" s="30"/>
      <c r="F38" s="8">
        <f>25%*F37</f>
        <v>125000</v>
      </c>
      <c r="G38" s="6"/>
      <c r="H38" s="8">
        <f>25%*H37</f>
        <v>500000</v>
      </c>
      <c r="J38" s="8">
        <v>2000000</v>
      </c>
      <c r="K38" s="6"/>
      <c r="L38" s="8">
        <v>3500000</v>
      </c>
      <c r="V38" s="36"/>
    </row>
    <row r="39" spans="2:22" s="3" customFormat="1" x14ac:dyDescent="0.35">
      <c r="B39" s="31" t="s">
        <v>28</v>
      </c>
      <c r="C39" s="32"/>
      <c r="D39" s="30"/>
      <c r="F39" s="8">
        <f>10%*F37</f>
        <v>50000</v>
      </c>
      <c r="G39" s="7"/>
      <c r="H39" s="8">
        <f>10%*H37</f>
        <v>200000</v>
      </c>
      <c r="J39" s="8">
        <v>800000</v>
      </c>
      <c r="K39" s="7"/>
      <c r="L39" s="8">
        <v>1400000</v>
      </c>
    </row>
    <row r="40" spans="2:22" s="3" customFormat="1" x14ac:dyDescent="0.35">
      <c r="B40" s="31" t="s">
        <v>21</v>
      </c>
      <c r="C40" s="7"/>
      <c r="D40" s="30"/>
      <c r="F40" s="9" t="s">
        <v>10</v>
      </c>
      <c r="G40" s="11"/>
      <c r="H40" s="9" t="s">
        <v>10</v>
      </c>
      <c r="J40" s="9" t="s">
        <v>13</v>
      </c>
      <c r="K40" s="11"/>
      <c r="L40" s="9" t="s">
        <v>13</v>
      </c>
    </row>
    <row r="41" spans="2:22" s="3" customFormat="1" x14ac:dyDescent="0.35">
      <c r="B41" s="31" t="s">
        <v>23</v>
      </c>
      <c r="C41" s="7"/>
      <c r="D41" s="30"/>
      <c r="F41" s="8">
        <v>72594.48</v>
      </c>
      <c r="G41" s="7"/>
      <c r="H41" s="8">
        <v>210423.36</v>
      </c>
      <c r="J41" s="8">
        <v>648137.80999999994</v>
      </c>
      <c r="K41" s="7"/>
      <c r="L41" s="8">
        <v>983095.70000000007</v>
      </c>
    </row>
    <row r="42" spans="2:22" s="3" customFormat="1" x14ac:dyDescent="0.35">
      <c r="B42" s="31" t="s">
        <v>11</v>
      </c>
      <c r="C42" s="7"/>
      <c r="D42" s="30"/>
      <c r="F42" s="8">
        <v>68377.2</v>
      </c>
      <c r="G42" s="7"/>
      <c r="H42" s="8">
        <v>198196.8</v>
      </c>
      <c r="J42" s="8">
        <v>613635.6</v>
      </c>
      <c r="K42" s="7"/>
      <c r="L42" s="8">
        <v>927877.8</v>
      </c>
    </row>
    <row r="43" spans="2:22" s="3" customFormat="1" x14ac:dyDescent="0.35">
      <c r="B43" s="33"/>
      <c r="C43" s="34"/>
      <c r="D43" s="35"/>
      <c r="F43" s="13"/>
      <c r="G43" s="7"/>
      <c r="H43" s="13"/>
      <c r="J43" s="13"/>
      <c r="K43" s="7"/>
      <c r="L43" s="13"/>
    </row>
    <row r="44" spans="2:22" x14ac:dyDescent="0.35">
      <c r="B44" s="19" t="s">
        <v>4</v>
      </c>
      <c r="C44" s="7"/>
      <c r="D44" s="7"/>
      <c r="E44" s="3"/>
      <c r="F44" s="14">
        <f>F41-F42</f>
        <v>4217.2799999999988</v>
      </c>
      <c r="G44" s="15"/>
      <c r="H44" s="14">
        <f>H41-H42</f>
        <v>12226.559999999998</v>
      </c>
      <c r="I44" s="7"/>
      <c r="J44" s="14">
        <f>J41-J42</f>
        <v>34502.209999999963</v>
      </c>
      <c r="K44" s="15"/>
      <c r="L44" s="14">
        <f>L41-L42</f>
        <v>55217.900000000023</v>
      </c>
      <c r="M44" s="3"/>
      <c r="N44" s="3"/>
      <c r="O44" s="3"/>
      <c r="P44" s="3"/>
      <c r="Q44" s="3"/>
    </row>
    <row r="45" spans="2:22" x14ac:dyDescent="0.35">
      <c r="B45" s="19"/>
      <c r="C45" s="3"/>
      <c r="D45" s="3"/>
      <c r="E45" s="3"/>
      <c r="F45" s="12"/>
      <c r="G45" s="7"/>
      <c r="H45" s="12"/>
      <c r="I45" s="3"/>
      <c r="J45" s="3"/>
      <c r="K45" s="3"/>
      <c r="L45" s="3"/>
      <c r="M45" s="3"/>
      <c r="N45" s="12"/>
      <c r="O45" s="7"/>
      <c r="P45" s="12"/>
      <c r="Q45" s="3"/>
    </row>
    <row r="46" spans="2:22" x14ac:dyDescent="0.35">
      <c r="B46" s="19"/>
      <c r="C46" s="7"/>
      <c r="D46" s="7"/>
      <c r="E46" s="7"/>
      <c r="F46" s="12"/>
      <c r="G46" s="11"/>
      <c r="H46" s="12"/>
      <c r="I46" s="11"/>
      <c r="J46" s="12"/>
      <c r="K46" s="11"/>
      <c r="L46" s="12"/>
      <c r="M46" s="3"/>
      <c r="N46" s="12"/>
      <c r="O46" s="7"/>
      <c r="P46" s="12"/>
      <c r="Q46" s="3"/>
    </row>
    <row r="47" spans="2:22" x14ac:dyDescent="0.35">
      <c r="B47" s="3"/>
      <c r="C47" s="3"/>
      <c r="D47" s="3"/>
      <c r="E47" s="3"/>
      <c r="F47" s="41" t="s">
        <v>5</v>
      </c>
      <c r="G47" s="42"/>
      <c r="H47" s="42"/>
      <c r="I47" s="42"/>
      <c r="J47" s="42"/>
      <c r="K47" s="42"/>
      <c r="L47" s="43"/>
      <c r="M47" s="3"/>
      <c r="N47" s="3"/>
      <c r="O47" s="3"/>
      <c r="P47" s="3"/>
      <c r="Q47" s="3"/>
    </row>
    <row r="48" spans="2:22" x14ac:dyDescent="0.3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2:17" x14ac:dyDescent="0.35">
      <c r="B49" s="37" t="s">
        <v>22</v>
      </c>
      <c r="C49" s="38"/>
      <c r="D49" s="39"/>
      <c r="E49" s="3"/>
      <c r="F49" s="1" t="s">
        <v>7</v>
      </c>
      <c r="G49" s="2"/>
      <c r="H49" s="1" t="s">
        <v>8</v>
      </c>
      <c r="I49" s="2"/>
      <c r="J49" s="1" t="s">
        <v>12</v>
      </c>
      <c r="K49" s="2"/>
      <c r="L49" s="1" t="s">
        <v>14</v>
      </c>
      <c r="M49" s="3"/>
      <c r="N49" s="3"/>
      <c r="O49" s="3"/>
      <c r="P49" s="3"/>
      <c r="Q49" s="3"/>
    </row>
    <row r="50" spans="2:17" x14ac:dyDescent="0.35">
      <c r="B50" s="26" t="s">
        <v>1</v>
      </c>
      <c r="C50" s="27"/>
      <c r="D50" s="28"/>
      <c r="E50" s="3"/>
      <c r="F50" s="16"/>
      <c r="G50" s="6"/>
      <c r="H50" s="16"/>
      <c r="I50" s="7"/>
      <c r="J50" s="5"/>
      <c r="K50" s="6"/>
      <c r="L50" s="5"/>
      <c r="M50" s="3"/>
      <c r="N50" s="3"/>
      <c r="O50" s="3"/>
      <c r="P50" s="3"/>
      <c r="Q50" s="3"/>
    </row>
    <row r="51" spans="2:17" x14ac:dyDescent="0.35">
      <c r="B51" s="29" t="s">
        <v>18</v>
      </c>
      <c r="C51" s="7"/>
      <c r="D51" s="30"/>
      <c r="E51" s="3"/>
      <c r="F51" s="8">
        <v>100000</v>
      </c>
      <c r="G51" s="6"/>
      <c r="H51" s="8">
        <v>500000</v>
      </c>
      <c r="I51" s="6"/>
      <c r="J51" s="8">
        <v>2000000</v>
      </c>
      <c r="K51" s="6"/>
      <c r="L51" s="8">
        <v>4000000</v>
      </c>
      <c r="M51" s="3"/>
      <c r="N51" s="3"/>
      <c r="O51" s="3"/>
      <c r="P51" s="3"/>
      <c r="Q51" s="3"/>
    </row>
    <row r="52" spans="2:17" x14ac:dyDescent="0.35">
      <c r="B52" s="31" t="s">
        <v>29</v>
      </c>
      <c r="C52" s="7"/>
      <c r="D52" s="30"/>
      <c r="E52" s="3"/>
      <c r="F52" s="8">
        <f>10%*F51</f>
        <v>10000</v>
      </c>
      <c r="G52" s="7"/>
      <c r="H52" s="8">
        <f>10%*H51</f>
        <v>50000</v>
      </c>
      <c r="I52" s="7"/>
      <c r="J52" s="8">
        <f>10%*J51</f>
        <v>200000</v>
      </c>
      <c r="K52" s="7"/>
      <c r="L52" s="8">
        <f>10%*L51</f>
        <v>400000</v>
      </c>
      <c r="M52" s="3"/>
      <c r="N52" s="3"/>
      <c r="O52" s="3"/>
      <c r="P52" s="3"/>
      <c r="Q52" s="3"/>
    </row>
    <row r="53" spans="2:17" x14ac:dyDescent="0.35">
      <c r="B53" s="31" t="s">
        <v>3</v>
      </c>
      <c r="C53" s="7"/>
      <c r="D53" s="30"/>
      <c r="E53" s="3"/>
      <c r="F53" s="9" t="s">
        <v>16</v>
      </c>
      <c r="G53" s="11"/>
      <c r="H53" s="9" t="s">
        <v>16</v>
      </c>
      <c r="I53" s="11"/>
      <c r="J53" s="9" t="s">
        <v>16</v>
      </c>
      <c r="K53" s="10"/>
      <c r="L53" s="9" t="s">
        <v>10</v>
      </c>
      <c r="M53" s="3"/>
      <c r="N53" s="3"/>
      <c r="O53" s="3"/>
      <c r="P53" s="3"/>
      <c r="Q53" s="3"/>
    </row>
    <row r="54" spans="2:17" x14ac:dyDescent="0.35">
      <c r="B54" s="31" t="s">
        <v>23</v>
      </c>
      <c r="C54" s="7"/>
      <c r="D54" s="30"/>
      <c r="E54" s="3"/>
      <c r="F54" s="8">
        <v>35018.639999999999</v>
      </c>
      <c r="G54" s="11"/>
      <c r="H54" s="45">
        <f>'[1]Rechnung-Ingenieur'!$O$59</f>
        <v>124405.68</v>
      </c>
      <c r="I54" s="11"/>
      <c r="J54" s="8">
        <v>370104.48000000004</v>
      </c>
      <c r="K54" s="12"/>
      <c r="L54" s="8">
        <v>746597.60000000009</v>
      </c>
      <c r="M54" s="3"/>
      <c r="N54" s="3"/>
      <c r="O54" s="3"/>
      <c r="P54" s="3"/>
      <c r="Q54" s="3"/>
    </row>
    <row r="55" spans="2:17" x14ac:dyDescent="0.35">
      <c r="B55" s="31" t="s">
        <v>11</v>
      </c>
      <c r="C55" s="7"/>
      <c r="D55" s="30"/>
      <c r="E55" s="3"/>
      <c r="F55" s="8">
        <v>32580</v>
      </c>
      <c r="G55" s="11"/>
      <c r="H55" s="8">
        <v>115682.4</v>
      </c>
      <c r="I55" s="6"/>
      <c r="J55" s="8">
        <v>343804.8</v>
      </c>
      <c r="K55" s="12"/>
      <c r="L55" s="8">
        <v>693655.2</v>
      </c>
      <c r="M55" s="3"/>
      <c r="N55" s="3"/>
      <c r="O55" s="3"/>
      <c r="P55" s="3"/>
      <c r="Q55" s="3"/>
    </row>
    <row r="56" spans="2:17" x14ac:dyDescent="0.35">
      <c r="B56" s="33"/>
      <c r="C56" s="34"/>
      <c r="D56" s="35"/>
      <c r="E56" s="3"/>
      <c r="F56" s="17"/>
      <c r="G56" s="11"/>
      <c r="H56" s="13"/>
      <c r="I56" s="11"/>
      <c r="J56" s="13"/>
      <c r="K56" s="11"/>
      <c r="L56" s="13"/>
      <c r="M56" s="3"/>
      <c r="N56" s="3"/>
      <c r="O56" s="3"/>
      <c r="P56" s="3"/>
      <c r="Q56" s="3"/>
    </row>
    <row r="57" spans="2:17" x14ac:dyDescent="0.35">
      <c r="B57" s="19" t="s">
        <v>4</v>
      </c>
      <c r="C57" s="7"/>
      <c r="D57" s="7"/>
      <c r="E57" s="7"/>
      <c r="F57" s="14">
        <f>F54-F55</f>
        <v>2438.6399999999994</v>
      </c>
      <c r="G57" s="15"/>
      <c r="H57" s="46">
        <f>H54-H55</f>
        <v>8723.2799999999988</v>
      </c>
      <c r="I57" s="7"/>
      <c r="J57" s="14">
        <f>J54-J55</f>
        <v>26299.680000000051</v>
      </c>
      <c r="K57" s="15"/>
      <c r="L57" s="14">
        <f>L54-L55</f>
        <v>52942.40000000014</v>
      </c>
      <c r="M57" s="3"/>
      <c r="N57" s="3"/>
      <c r="O57" s="3"/>
      <c r="P57" s="3"/>
      <c r="Q57" s="3"/>
    </row>
    <row r="58" spans="2:17" x14ac:dyDescent="0.35">
      <c r="B58" s="19"/>
      <c r="C58" s="7"/>
      <c r="D58" s="7"/>
      <c r="E58" s="7"/>
      <c r="F58" s="18"/>
      <c r="G58" s="19"/>
      <c r="H58" s="18"/>
      <c r="I58" s="19"/>
      <c r="J58" s="18"/>
      <c r="K58" s="19"/>
      <c r="L58" s="18"/>
      <c r="M58" s="3"/>
      <c r="N58" s="3"/>
      <c r="O58" s="3"/>
      <c r="P58" s="3"/>
      <c r="Q58" s="3"/>
    </row>
    <row r="59" spans="2:17" x14ac:dyDescent="0.35">
      <c r="B59" s="3"/>
      <c r="C59" s="3"/>
      <c r="D59" s="3"/>
      <c r="E59" s="3"/>
      <c r="F59" s="22"/>
      <c r="G59" s="22"/>
      <c r="H59" s="22"/>
      <c r="I59" s="22"/>
      <c r="J59" s="22"/>
      <c r="K59" s="22"/>
      <c r="L59" s="22"/>
      <c r="M59" s="3"/>
      <c r="N59" s="3"/>
      <c r="O59" s="3"/>
      <c r="P59" s="3"/>
      <c r="Q59" s="3"/>
    </row>
    <row r="60" spans="2:17" x14ac:dyDescent="0.35">
      <c r="B60" s="3"/>
      <c r="C60" s="3"/>
      <c r="D60" s="3"/>
      <c r="E60" s="3"/>
      <c r="F60" s="41" t="s">
        <v>6</v>
      </c>
      <c r="G60" s="42"/>
      <c r="H60" s="42"/>
      <c r="I60" s="42"/>
      <c r="J60" s="42"/>
      <c r="K60" s="42"/>
      <c r="L60" s="43"/>
      <c r="M60" s="3"/>
      <c r="N60" s="3"/>
      <c r="O60" s="3"/>
      <c r="P60" s="3"/>
      <c r="Q60" s="3"/>
    </row>
    <row r="61" spans="2:17" x14ac:dyDescent="0.3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x14ac:dyDescent="0.35">
      <c r="B62" s="37" t="s">
        <v>22</v>
      </c>
      <c r="C62" s="38"/>
      <c r="D62" s="39"/>
      <c r="E62" s="3"/>
      <c r="F62" s="1" t="s">
        <v>7</v>
      </c>
      <c r="G62" s="4"/>
      <c r="H62" s="1" t="s">
        <v>8</v>
      </c>
      <c r="I62" s="3"/>
      <c r="J62" s="1" t="s">
        <v>12</v>
      </c>
      <c r="K62" s="4"/>
      <c r="L62" s="1" t="s">
        <v>14</v>
      </c>
      <c r="M62" s="3"/>
      <c r="N62" s="3"/>
      <c r="O62" s="3"/>
      <c r="P62" s="3"/>
      <c r="Q62" s="3"/>
    </row>
    <row r="63" spans="2:17" x14ac:dyDescent="0.35">
      <c r="B63" s="26" t="s">
        <v>1</v>
      </c>
      <c r="C63" s="27"/>
      <c r="D63" s="28"/>
      <c r="E63" s="3"/>
      <c r="F63" s="5"/>
      <c r="G63" s="7"/>
      <c r="H63" s="5"/>
      <c r="I63" s="3"/>
      <c r="J63" s="16"/>
      <c r="K63" s="7"/>
      <c r="L63" s="16"/>
      <c r="M63" s="3"/>
      <c r="N63" s="3"/>
      <c r="O63" s="3"/>
      <c r="P63" s="3"/>
      <c r="Q63" s="3"/>
    </row>
    <row r="64" spans="2:17" x14ac:dyDescent="0.35">
      <c r="B64" s="29" t="s">
        <v>2</v>
      </c>
      <c r="C64" s="11"/>
      <c r="D64" s="30"/>
      <c r="E64" s="3"/>
      <c r="F64" s="8">
        <v>500000</v>
      </c>
      <c r="G64" s="6"/>
      <c r="H64" s="8">
        <v>1000000</v>
      </c>
      <c r="I64" s="3"/>
      <c r="J64" s="8">
        <v>5000000</v>
      </c>
      <c r="K64" s="6"/>
      <c r="L64" s="8">
        <v>15000000</v>
      </c>
      <c r="M64" s="3"/>
      <c r="N64" s="3"/>
      <c r="O64" s="3"/>
      <c r="P64" s="3"/>
      <c r="Q64" s="3"/>
    </row>
    <row r="65" spans="2:19" x14ac:dyDescent="0.35">
      <c r="B65" s="29" t="s">
        <v>18</v>
      </c>
      <c r="C65" s="11"/>
      <c r="D65" s="30"/>
      <c r="E65" s="3"/>
      <c r="F65" s="8">
        <f>25%*F64</f>
        <v>125000</v>
      </c>
      <c r="G65" s="6"/>
      <c r="H65" s="8">
        <f>25%*H64</f>
        <v>250000</v>
      </c>
      <c r="I65" s="3"/>
      <c r="J65" s="8">
        <f>25%*J64</f>
        <v>1250000</v>
      </c>
      <c r="K65" s="6"/>
      <c r="L65" s="8">
        <f>25%*L64</f>
        <v>3750000</v>
      </c>
      <c r="M65" s="3"/>
      <c r="N65" s="3"/>
      <c r="O65" s="3"/>
      <c r="P65" s="3"/>
      <c r="Q65" s="3"/>
    </row>
    <row r="66" spans="2:19" x14ac:dyDescent="0.35">
      <c r="B66" s="31" t="s">
        <v>28</v>
      </c>
      <c r="C66" s="32"/>
      <c r="D66" s="30"/>
      <c r="E66" s="3"/>
      <c r="F66" s="8">
        <f>10%*F64</f>
        <v>50000</v>
      </c>
      <c r="G66" s="7"/>
      <c r="H66" s="8">
        <f>10%*H64</f>
        <v>100000</v>
      </c>
      <c r="I66" s="3"/>
      <c r="J66" s="8">
        <f>10%*J64</f>
        <v>500000</v>
      </c>
      <c r="K66" s="7"/>
      <c r="L66" s="8">
        <f>10%*L64</f>
        <v>1500000</v>
      </c>
      <c r="M66" s="3"/>
      <c r="N66" s="3"/>
      <c r="O66" s="3"/>
      <c r="P66" s="3"/>
      <c r="Q66" s="3"/>
    </row>
    <row r="67" spans="2:19" x14ac:dyDescent="0.35">
      <c r="B67" s="31" t="s">
        <v>21</v>
      </c>
      <c r="C67" s="7"/>
      <c r="D67" s="30"/>
      <c r="E67" s="3"/>
      <c r="F67" s="9" t="s">
        <v>10</v>
      </c>
      <c r="G67" s="11"/>
      <c r="H67" s="9" t="s">
        <v>10</v>
      </c>
      <c r="I67" s="3"/>
      <c r="J67" s="44" t="s">
        <v>10</v>
      </c>
      <c r="K67" s="11"/>
      <c r="L67" s="9" t="s">
        <v>13</v>
      </c>
      <c r="M67" s="3"/>
      <c r="N67" s="3"/>
      <c r="O67" s="3"/>
      <c r="P67" s="3"/>
      <c r="Q67" s="3"/>
    </row>
    <row r="68" spans="2:19" x14ac:dyDescent="0.35">
      <c r="B68" s="31" t="s">
        <v>23</v>
      </c>
      <c r="C68" s="7"/>
      <c r="D68" s="30"/>
      <c r="E68" s="3"/>
      <c r="F68" s="8">
        <v>37244.699999999997</v>
      </c>
      <c r="G68" s="7"/>
      <c r="H68" s="8">
        <v>64022.83</v>
      </c>
      <c r="I68" s="3"/>
      <c r="J68" s="8">
        <v>226836.6</v>
      </c>
      <c r="K68" s="7"/>
      <c r="L68" s="8">
        <v>669547.17999999993</v>
      </c>
      <c r="M68" s="3"/>
      <c r="N68" s="3"/>
      <c r="O68" s="3"/>
      <c r="P68" s="3"/>
      <c r="Q68" s="3"/>
    </row>
    <row r="69" spans="2:19" x14ac:dyDescent="0.35">
      <c r="B69" s="31" t="s">
        <v>11</v>
      </c>
      <c r="C69" s="7"/>
      <c r="D69" s="30"/>
      <c r="E69" s="3"/>
      <c r="F69" s="8">
        <v>34662.46</v>
      </c>
      <c r="G69" s="7"/>
      <c r="H69" s="8">
        <v>59596.08</v>
      </c>
      <c r="I69" s="3"/>
      <c r="J69" s="8">
        <v>211339.66</v>
      </c>
      <c r="K69" s="7"/>
      <c r="L69" s="8">
        <v>622862.34</v>
      </c>
      <c r="M69" s="3"/>
      <c r="N69" s="3"/>
      <c r="O69" s="3"/>
      <c r="P69" s="3"/>
      <c r="Q69" s="3"/>
    </row>
    <row r="70" spans="2:19" x14ac:dyDescent="0.35">
      <c r="B70" s="33"/>
      <c r="C70" s="34"/>
      <c r="D70" s="35"/>
      <c r="E70" s="3"/>
      <c r="F70" s="13"/>
      <c r="G70" s="7"/>
      <c r="H70" s="13"/>
      <c r="I70" s="3"/>
      <c r="J70" s="13"/>
      <c r="K70" s="7"/>
      <c r="L70" s="13"/>
      <c r="M70" s="3"/>
      <c r="N70" s="3"/>
      <c r="O70" s="3"/>
      <c r="P70" s="3"/>
      <c r="Q70" s="3"/>
    </row>
    <row r="71" spans="2:19" x14ac:dyDescent="0.35">
      <c r="B71" s="19" t="s">
        <v>4</v>
      </c>
      <c r="C71" s="7"/>
      <c r="D71" s="7"/>
      <c r="E71" s="7"/>
      <c r="F71" s="14">
        <f>F68-F69</f>
        <v>2582.239999999998</v>
      </c>
      <c r="G71" s="15"/>
      <c r="H71" s="14">
        <f>H68-H69</f>
        <v>4426.75</v>
      </c>
      <c r="I71" s="7"/>
      <c r="J71" s="14">
        <f>J68-J69</f>
        <v>15496.940000000002</v>
      </c>
      <c r="K71" s="15"/>
      <c r="L71" s="14">
        <f>L68-L69</f>
        <v>46684.839999999967</v>
      </c>
      <c r="M71" s="3"/>
      <c r="N71" s="3"/>
      <c r="O71" s="3"/>
      <c r="P71" s="3"/>
      <c r="Q71" s="3"/>
    </row>
    <row r="72" spans="2:19" x14ac:dyDescent="0.35">
      <c r="B72" s="19"/>
      <c r="C72" s="7"/>
      <c r="D72" s="7"/>
      <c r="E72" s="7"/>
      <c r="F72" s="7"/>
      <c r="G72" s="7"/>
      <c r="H72" s="7"/>
      <c r="I72" s="7"/>
      <c r="J72" s="7"/>
      <c r="K72" s="7"/>
      <c r="L72" s="7"/>
      <c r="M72" s="3"/>
      <c r="N72" s="3"/>
      <c r="O72" s="3"/>
      <c r="P72" s="3"/>
      <c r="Q72" s="3"/>
      <c r="R72" s="3"/>
      <c r="S72" s="3"/>
    </row>
    <row r="73" spans="2:19" x14ac:dyDescent="0.3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2:19" x14ac:dyDescent="0.3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2:19" x14ac:dyDescent="0.3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2:19" x14ac:dyDescent="0.3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2:19" x14ac:dyDescent="0.3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2:19" x14ac:dyDescent="0.3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2:19" x14ac:dyDescent="0.3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2:19" x14ac:dyDescent="0.3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2:19" x14ac:dyDescent="0.3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2:19" x14ac:dyDescent="0.35">
      <c r="J82" s="3"/>
    </row>
    <row r="83" spans="2:19" x14ac:dyDescent="0.35">
      <c r="J83" s="3"/>
    </row>
    <row r="84" spans="2:19" x14ac:dyDescent="0.35">
      <c r="J84" s="3"/>
    </row>
  </sheetData>
  <mergeCells count="11">
    <mergeCell ref="B62:D62"/>
    <mergeCell ref="B7:C7"/>
    <mergeCell ref="F7:L7"/>
    <mergeCell ref="F33:H33"/>
    <mergeCell ref="J33:L33"/>
    <mergeCell ref="F47:L47"/>
    <mergeCell ref="B35:D35"/>
    <mergeCell ref="B21:D21"/>
    <mergeCell ref="B9:D9"/>
    <mergeCell ref="B49:D49"/>
    <mergeCell ref="F60:L60"/>
  </mergeCells>
  <pageMargins left="0.7" right="0.7" top="0.75" bottom="0.75" header="0.3" footer="0.3"/>
  <pageSetup paperSize="9" scale="70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Muster b</vt:lpstr>
      <vt:lpstr>'Muster b'!Druckbereich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2018-10-11T09:55:39Z</dcterms:modified>
</cp:coreProperties>
</file>